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bine/Schule NEU/BERGHEIDENGASSE2023_24/5HHC_202324/5HHC_202324_RWCO/Kostenrechnung/"/>
    </mc:Choice>
  </mc:AlternateContent>
  <xr:revisionPtr revIDLastSave="0" documentId="13_ncr:1_{EBE5D47B-19AE-B94C-80FD-E78207A1B109}" xr6:coauthVersionLast="47" xr6:coauthVersionMax="47" xr10:uidLastSave="{00000000-0000-0000-0000-000000000000}"/>
  <bookViews>
    <workbookView xWindow="300" yWindow="500" windowWidth="28500" windowHeight="16080" xr2:uid="{F3CD5A6A-7122-0F42-BAA8-6BD18E147C4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C48" i="1"/>
  <c r="C50" i="1" s="1"/>
  <c r="C47" i="1"/>
  <c r="C46" i="1"/>
  <c r="I34" i="1"/>
  <c r="I38" i="1"/>
  <c r="I35" i="1" s="1"/>
  <c r="J36" i="1" s="1"/>
  <c r="G36" i="1"/>
  <c r="F35" i="1"/>
  <c r="F38" i="1"/>
  <c r="F34" i="1"/>
  <c r="D33" i="1"/>
  <c r="C34" i="1" s="1"/>
  <c r="C24" i="1"/>
  <c r="C25" i="1" s="1"/>
  <c r="C26" i="1" s="1"/>
  <c r="G17" i="1"/>
  <c r="F17" i="1"/>
  <c r="F16" i="1"/>
  <c r="F18" i="1"/>
  <c r="C20" i="1"/>
  <c r="C19" i="1"/>
  <c r="C17" i="1"/>
  <c r="C18" i="1" s="1"/>
  <c r="F10" i="1"/>
  <c r="F8" i="1" s="1"/>
  <c r="F3" i="1"/>
  <c r="C6" i="1" s="1"/>
  <c r="C51" i="1" l="1"/>
  <c r="C52" i="1"/>
  <c r="C54" i="1" s="1"/>
  <c r="C56" i="1" s="1"/>
  <c r="C36" i="1"/>
  <c r="C35" i="1"/>
  <c r="C27" i="1"/>
  <c r="C28" i="1" s="1"/>
  <c r="F6" i="1"/>
  <c r="C7" i="1"/>
  <c r="F7" i="1" s="1"/>
  <c r="C37" i="1" l="1"/>
  <c r="C38" i="1"/>
  <c r="C8" i="1"/>
  <c r="C40" i="1" l="1"/>
  <c r="C39" i="1"/>
  <c r="C9" i="1"/>
  <c r="C10" i="1" s="1"/>
  <c r="C12" i="1" s="1"/>
</calcChain>
</file>

<file path=xl/sharedStrings.xml><?xml version="1.0" encoding="utf-8"?>
<sst xmlns="http://schemas.openxmlformats.org/spreadsheetml/2006/main" count="50" uniqueCount="35">
  <si>
    <t>a)</t>
  </si>
  <si>
    <t>SK</t>
  </si>
  <si>
    <t xml:space="preserve"> + GZ</t>
  </si>
  <si>
    <t>NVP</t>
  </si>
  <si>
    <t xml:space="preserve"> + USt</t>
  </si>
  <si>
    <t>VP exkl. OT</t>
  </si>
  <si>
    <t xml:space="preserve"> + OT</t>
  </si>
  <si>
    <t>VP inkl. OT</t>
  </si>
  <si>
    <t>gerundet</t>
  </si>
  <si>
    <t>b)</t>
  </si>
  <si>
    <t>WES</t>
  </si>
  <si>
    <t xml:space="preserve"> + NRA</t>
  </si>
  <si>
    <t>BVP</t>
  </si>
  <si>
    <t>KP</t>
  </si>
  <si>
    <t>c)</t>
  </si>
  <si>
    <t>d)</t>
  </si>
  <si>
    <t>e)</t>
  </si>
  <si>
    <t>f)</t>
  </si>
  <si>
    <t xml:space="preserve"> + GKZ</t>
  </si>
  <si>
    <t>g)</t>
  </si>
  <si>
    <t>h)</t>
  </si>
  <si>
    <t>NRA nicht gedeckt,</t>
  </si>
  <si>
    <t>Maßnahmen?</t>
  </si>
  <si>
    <t>Listenpreis</t>
  </si>
  <si>
    <t>Rabatt</t>
  </si>
  <si>
    <t>rabattierter Preis</t>
  </si>
  <si>
    <t>Fakturenspesen</t>
  </si>
  <si>
    <t>Rechnungsbetrag</t>
  </si>
  <si>
    <t>Skonto</t>
  </si>
  <si>
    <t>Kassapreis</t>
  </si>
  <si>
    <t>eigene Bezugsspesen</t>
  </si>
  <si>
    <t>Einstandspreis</t>
  </si>
  <si>
    <t>Einstandspreis pro Stück</t>
  </si>
  <si>
    <t>1. Kalkulationen</t>
  </si>
  <si>
    <t>2. Bezugskalkulation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</si>
</sst>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4" fontId="2" fillId="0" borderId="0" xfId="0" applyNumberFormat="1" applyFont="1"/>
    <xf numFmtId="0" fontId="2" fillId="0" borderId="0" xfId="0" applyFont="1"/>
    <xf numFmtId="9" fontId="2" fillId="0" borderId="0" xfId="0" applyNumberFormat="1" applyFont="1"/>
    <xf numFmtId="4" fontId="2" fillId="2" borderId="0" xfId="0" applyNumberFormat="1" applyFont="1" applyFill="1"/>
    <xf numFmtId="4" fontId="2" fillId="0" borderId="1" xfId="0" applyNumberFormat="1" applyFont="1" applyBorder="1"/>
    <xf numFmtId="9" fontId="2" fillId="0" borderId="1" xfId="1" applyFont="1" applyBorder="1"/>
    <xf numFmtId="4" fontId="2" fillId="3" borderId="0" xfId="0" applyNumberFormat="1" applyFont="1" applyFill="1"/>
    <xf numFmtId="4" fontId="2" fillId="2" borderId="1" xfId="0" applyNumberFormat="1" applyFont="1" applyFill="1" applyBorder="1"/>
    <xf numFmtId="4" fontId="2" fillId="2" borderId="0" xfId="0" applyNumberFormat="1" applyFont="1" applyFill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5B63D-F67B-8044-93FF-735ADB223222}">
  <dimension ref="A1:J56"/>
  <sheetViews>
    <sheetView tabSelected="1" workbookViewId="0">
      <selection activeCell="A44" sqref="A44"/>
    </sheetView>
  </sheetViews>
  <sheetFormatPr baseColWidth="10" defaultRowHeight="30" customHeight="1" x14ac:dyDescent="0.25"/>
  <cols>
    <col min="1" max="1" width="22" style="1" customWidth="1"/>
    <col min="2" max="2" width="16.83203125" style="1" bestFit="1" customWidth="1"/>
    <col min="3" max="3" width="11.83203125" style="1" bestFit="1" customWidth="1"/>
    <col min="4" max="4" width="13.1640625" style="1" bestFit="1" customWidth="1"/>
    <col min="5" max="16384" width="10.83203125" style="1"/>
  </cols>
  <sheetData>
    <row r="1" spans="1:6" ht="30" customHeight="1" x14ac:dyDescent="0.25">
      <c r="A1" s="11" t="s">
        <v>33</v>
      </c>
      <c r="B1" s="11"/>
    </row>
    <row r="3" spans="1:6" ht="30" customHeight="1" x14ac:dyDescent="0.25">
      <c r="A3" s="1" t="s">
        <v>0</v>
      </c>
      <c r="B3" s="1">
        <v>679500</v>
      </c>
      <c r="D3" s="1">
        <v>9200</v>
      </c>
      <c r="F3" s="1">
        <f>B3/D3</f>
        <v>73.858695652173907</v>
      </c>
    </row>
    <row r="5" spans="1:6" ht="30" customHeight="1" x14ac:dyDescent="0.25">
      <c r="E5" s="1" t="s">
        <v>9</v>
      </c>
    </row>
    <row r="6" spans="1:6" ht="30" customHeight="1" x14ac:dyDescent="0.25">
      <c r="A6" s="1" t="s">
        <v>1</v>
      </c>
      <c r="C6" s="1">
        <f>F3</f>
        <v>73.858695652173907</v>
      </c>
      <c r="F6" s="4">
        <f>F8-F7</f>
        <v>64.648073122529638</v>
      </c>
    </row>
    <row r="7" spans="1:6" ht="30" customHeight="1" x14ac:dyDescent="0.25">
      <c r="A7" s="5" t="s">
        <v>2</v>
      </c>
      <c r="B7" s="6">
        <v>7.0000000000000007E-2</v>
      </c>
      <c r="C7" s="5">
        <f>C6*B7</f>
        <v>5.170108695652174</v>
      </c>
      <c r="D7" s="5"/>
      <c r="E7" s="5"/>
      <c r="F7" s="5">
        <f>C7</f>
        <v>5.170108695652174</v>
      </c>
    </row>
    <row r="8" spans="1:6" ht="30" customHeight="1" x14ac:dyDescent="0.25">
      <c r="A8" s="1" t="s">
        <v>3</v>
      </c>
      <c r="C8" s="1">
        <f>SUM(C6:C7)</f>
        <v>79.028804347826082</v>
      </c>
      <c r="F8" s="1">
        <f>F10/1.1</f>
        <v>69.818181818181813</v>
      </c>
    </row>
    <row r="9" spans="1:6" ht="30" customHeight="1" x14ac:dyDescent="0.25">
      <c r="A9" s="5" t="s">
        <v>4</v>
      </c>
      <c r="B9" s="6">
        <v>0.1</v>
      </c>
      <c r="C9" s="5">
        <f>C8*B9</f>
        <v>7.9028804347826087</v>
      </c>
      <c r="D9" s="5"/>
      <c r="E9" s="5"/>
      <c r="F9" s="5"/>
    </row>
    <row r="10" spans="1:6" ht="30" customHeight="1" x14ac:dyDescent="0.25">
      <c r="A10" s="1" t="s">
        <v>5</v>
      </c>
      <c r="C10" s="1">
        <f>SUM(C8:C9)</f>
        <v>86.931684782608684</v>
      </c>
      <c r="F10" s="1">
        <f>F12-F11</f>
        <v>76.8</v>
      </c>
    </row>
    <row r="11" spans="1:6" ht="30" customHeight="1" x14ac:dyDescent="0.25">
      <c r="A11" s="5" t="s">
        <v>6</v>
      </c>
      <c r="B11" s="5"/>
      <c r="C11" s="5">
        <v>1.2</v>
      </c>
      <c r="D11" s="5"/>
      <c r="E11" s="5"/>
      <c r="F11" s="5">
        <v>1.2</v>
      </c>
    </row>
    <row r="12" spans="1:6" ht="30" customHeight="1" x14ac:dyDescent="0.25">
      <c r="A12" s="1" t="s">
        <v>7</v>
      </c>
      <c r="C12" s="1">
        <f>SUM(C10:C11)</f>
        <v>88.131684782608687</v>
      </c>
      <c r="F12" s="1">
        <v>78</v>
      </c>
    </row>
    <row r="13" spans="1:6" ht="30" customHeight="1" x14ac:dyDescent="0.25">
      <c r="A13" s="1" t="s">
        <v>8</v>
      </c>
      <c r="C13" s="4">
        <v>89</v>
      </c>
    </row>
    <row r="14" spans="1:6" ht="30" customHeight="1" x14ac:dyDescent="0.25">
      <c r="C14" s="7"/>
    </row>
    <row r="15" spans="1:6" ht="30" customHeight="1" x14ac:dyDescent="0.25">
      <c r="A15" s="1" t="s">
        <v>14</v>
      </c>
      <c r="E15" s="1" t="s">
        <v>15</v>
      </c>
    </row>
    <row r="16" spans="1:6" ht="30" customHeight="1" x14ac:dyDescent="0.25">
      <c r="A16" s="1" t="s">
        <v>10</v>
      </c>
      <c r="C16" s="1">
        <v>5.9</v>
      </c>
      <c r="F16" s="1">
        <f>C16</f>
        <v>5.9</v>
      </c>
    </row>
    <row r="17" spans="1:7" ht="30" customHeight="1" x14ac:dyDescent="0.25">
      <c r="A17" s="5" t="s">
        <v>11</v>
      </c>
      <c r="B17" s="6">
        <v>2.78</v>
      </c>
      <c r="C17" s="5">
        <f>C16*B17</f>
        <v>16.402000000000001</v>
      </c>
      <c r="D17" s="5"/>
      <c r="E17" s="5"/>
      <c r="F17" s="8">
        <f>F18-F16</f>
        <v>11.372727272727269</v>
      </c>
      <c r="G17" s="4">
        <f>F17*100/F16</f>
        <v>192.75808936825879</v>
      </c>
    </row>
    <row r="18" spans="1:7" ht="30" customHeight="1" x14ac:dyDescent="0.25">
      <c r="A18" s="1" t="s">
        <v>3</v>
      </c>
      <c r="C18" s="1">
        <f>SUM(C16:C17)</f>
        <v>22.302</v>
      </c>
      <c r="F18" s="1">
        <f>F20/1.1</f>
        <v>17.27272727272727</v>
      </c>
    </row>
    <row r="19" spans="1:7" ht="30" customHeight="1" x14ac:dyDescent="0.25">
      <c r="A19" s="5" t="s">
        <v>4</v>
      </c>
      <c r="B19" s="6">
        <v>0.1</v>
      </c>
      <c r="C19" s="5">
        <f>C18*B19</f>
        <v>2.2302</v>
      </c>
      <c r="D19" s="5"/>
      <c r="E19" s="5"/>
      <c r="F19" s="5"/>
    </row>
    <row r="20" spans="1:7" ht="30" customHeight="1" x14ac:dyDescent="0.25">
      <c r="A20" s="1" t="s">
        <v>12</v>
      </c>
      <c r="C20" s="1">
        <f>SUM(C18:C19)</f>
        <v>24.5322</v>
      </c>
      <c r="F20" s="1">
        <v>19</v>
      </c>
    </row>
    <row r="21" spans="1:7" ht="30" customHeight="1" x14ac:dyDescent="0.25">
      <c r="A21" s="1" t="s">
        <v>13</v>
      </c>
      <c r="C21" s="1">
        <v>24.6</v>
      </c>
    </row>
    <row r="23" spans="1:7" ht="30" customHeight="1" x14ac:dyDescent="0.25">
      <c r="A23" s="1" t="s">
        <v>16</v>
      </c>
    </row>
    <row r="24" spans="1:7" ht="30" customHeight="1" x14ac:dyDescent="0.25">
      <c r="A24" s="1" t="s">
        <v>10</v>
      </c>
      <c r="C24" s="1">
        <f>3.2*100/90</f>
        <v>3.5555555555555554</v>
      </c>
    </row>
    <row r="25" spans="1:7" ht="30" customHeight="1" x14ac:dyDescent="0.25">
      <c r="A25" s="5" t="s">
        <v>11</v>
      </c>
      <c r="B25" s="6">
        <v>1.77</v>
      </c>
      <c r="C25" s="5">
        <f>C24*B25</f>
        <v>6.293333333333333</v>
      </c>
    </row>
    <row r="26" spans="1:7" ht="30" customHeight="1" x14ac:dyDescent="0.25">
      <c r="A26" s="1" t="s">
        <v>3</v>
      </c>
      <c r="C26" s="1">
        <f>SUM(C24:C25)</f>
        <v>9.8488888888888884</v>
      </c>
    </row>
    <row r="27" spans="1:7" ht="30" customHeight="1" x14ac:dyDescent="0.25">
      <c r="A27" s="5" t="s">
        <v>4</v>
      </c>
      <c r="B27" s="6">
        <v>0.2</v>
      </c>
      <c r="C27" s="5">
        <f>C26*B27</f>
        <v>1.9697777777777778</v>
      </c>
    </row>
    <row r="28" spans="1:7" ht="30" customHeight="1" x14ac:dyDescent="0.25">
      <c r="A28" s="1" t="s">
        <v>12</v>
      </c>
      <c r="C28" s="1">
        <f>SUM(C26:C27)</f>
        <v>11.818666666666665</v>
      </c>
    </row>
    <row r="29" spans="1:7" ht="30" customHeight="1" x14ac:dyDescent="0.25">
      <c r="A29" s="1" t="s">
        <v>13</v>
      </c>
      <c r="C29" s="4">
        <v>11.9</v>
      </c>
    </row>
    <row r="33" spans="1:10" ht="30" customHeight="1" x14ac:dyDescent="0.25">
      <c r="A33" s="1" t="s">
        <v>17</v>
      </c>
      <c r="C33" s="1">
        <v>25.2</v>
      </c>
      <c r="D33" s="1">
        <f>C33/750*100</f>
        <v>3.36</v>
      </c>
      <c r="F33" s="1" t="s">
        <v>19</v>
      </c>
      <c r="I33" s="1" t="s">
        <v>20</v>
      </c>
    </row>
    <row r="34" spans="1:10" ht="30" customHeight="1" x14ac:dyDescent="0.25">
      <c r="A34" s="1" t="s">
        <v>10</v>
      </c>
      <c r="C34" s="1">
        <f>D33/95*100</f>
        <v>3.5368421052631578</v>
      </c>
      <c r="F34" s="1">
        <f>C34</f>
        <v>3.5368421052631578</v>
      </c>
      <c r="I34" s="1">
        <f>F34</f>
        <v>3.5368421052631578</v>
      </c>
    </row>
    <row r="35" spans="1:10" ht="30" customHeight="1" x14ac:dyDescent="0.25">
      <c r="A35" s="5" t="s">
        <v>18</v>
      </c>
      <c r="B35" s="6">
        <v>1.99</v>
      </c>
      <c r="C35" s="5">
        <f>C34*B35</f>
        <v>7.0383157894736836</v>
      </c>
      <c r="D35" s="5"/>
      <c r="E35" s="5"/>
      <c r="F35" s="9">
        <f>F38-F34</f>
        <v>16.027199999999997</v>
      </c>
      <c r="G35" s="5"/>
      <c r="H35" s="5"/>
      <c r="I35" s="9">
        <f>I38-I34</f>
        <v>6.4631578947368418</v>
      </c>
      <c r="J35" s="5"/>
    </row>
    <row r="36" spans="1:10" ht="30" customHeight="1" x14ac:dyDescent="0.25">
      <c r="A36" s="1" t="s">
        <v>1</v>
      </c>
      <c r="C36" s="1">
        <f>SUM(C34:C35)</f>
        <v>10.575157894736842</v>
      </c>
      <c r="F36" s="9"/>
      <c r="G36" s="4">
        <f>F35*100/F34</f>
        <v>453.15</v>
      </c>
      <c r="I36" s="9"/>
      <c r="J36" s="1">
        <f>I35*100/I34</f>
        <v>182.73809523809524</v>
      </c>
    </row>
    <row r="37" spans="1:10" ht="30" customHeight="1" x14ac:dyDescent="0.25">
      <c r="A37" s="5" t="s">
        <v>2</v>
      </c>
      <c r="B37" s="6">
        <v>0.85</v>
      </c>
      <c r="C37" s="5">
        <f>C36*B37</f>
        <v>8.9888842105263151</v>
      </c>
      <c r="D37" s="5"/>
      <c r="E37" s="5"/>
      <c r="F37" s="10"/>
      <c r="G37" s="5"/>
      <c r="H37" s="5"/>
      <c r="I37" s="10"/>
      <c r="J37" s="5"/>
    </row>
    <row r="38" spans="1:10" ht="30" customHeight="1" x14ac:dyDescent="0.25">
      <c r="A38" s="1" t="s">
        <v>3</v>
      </c>
      <c r="C38" s="1">
        <f>SUM(C36:C37)</f>
        <v>19.564042105263155</v>
      </c>
      <c r="F38" s="1">
        <f>C38</f>
        <v>19.564042105263155</v>
      </c>
      <c r="I38" s="1">
        <f>I40/1.2</f>
        <v>10</v>
      </c>
    </row>
    <row r="39" spans="1:10" ht="30" customHeight="1" x14ac:dyDescent="0.25">
      <c r="A39" s="5" t="s">
        <v>4</v>
      </c>
      <c r="B39" s="6">
        <v>0.2</v>
      </c>
      <c r="C39" s="5">
        <f>C38*B39</f>
        <v>3.912808421052631</v>
      </c>
      <c r="D39" s="5"/>
      <c r="E39" s="5"/>
      <c r="F39" s="5"/>
      <c r="G39" s="5"/>
      <c r="H39" s="5"/>
      <c r="I39" s="5"/>
      <c r="J39" s="5"/>
    </row>
    <row r="40" spans="1:10" ht="30" customHeight="1" x14ac:dyDescent="0.25">
      <c r="A40" s="1" t="s">
        <v>12</v>
      </c>
      <c r="C40" s="1">
        <f>SUM(C38:C39)</f>
        <v>23.476850526315786</v>
      </c>
      <c r="I40" s="1">
        <v>12</v>
      </c>
    </row>
    <row r="41" spans="1:10" ht="30" customHeight="1" x14ac:dyDescent="0.25">
      <c r="A41" s="1" t="s">
        <v>13</v>
      </c>
      <c r="C41" s="4">
        <v>23.5</v>
      </c>
    </row>
    <row r="42" spans="1:10" ht="30" customHeight="1" x14ac:dyDescent="0.25">
      <c r="I42" s="1" t="s">
        <v>21</v>
      </c>
    </row>
    <row r="43" spans="1:10" ht="30" customHeight="1" x14ac:dyDescent="0.25">
      <c r="I43" s="1" t="s">
        <v>22</v>
      </c>
    </row>
    <row r="44" spans="1:10" ht="30" customHeight="1" x14ac:dyDescent="0.25">
      <c r="A44" s="11" t="s">
        <v>34</v>
      </c>
    </row>
    <row r="46" spans="1:10" ht="30" customHeight="1" x14ac:dyDescent="0.25">
      <c r="A46" s="2" t="s">
        <v>23</v>
      </c>
      <c r="B46" s="2"/>
      <c r="C46" s="1">
        <f>87*10</f>
        <v>870</v>
      </c>
    </row>
    <row r="47" spans="1:10" ht="30" customHeight="1" x14ac:dyDescent="0.25">
      <c r="A47" s="2" t="s">
        <v>24</v>
      </c>
      <c r="B47" s="3">
        <v>0.1</v>
      </c>
      <c r="C47" s="1">
        <f>C46*B47</f>
        <v>87</v>
      </c>
    </row>
    <row r="48" spans="1:10" ht="30" customHeight="1" x14ac:dyDescent="0.25">
      <c r="A48" s="2" t="s">
        <v>25</v>
      </c>
      <c r="B48" s="2"/>
      <c r="C48" s="1">
        <f>C46-C47</f>
        <v>783</v>
      </c>
    </row>
    <row r="49" spans="1:3" ht="30" customHeight="1" x14ac:dyDescent="0.25">
      <c r="A49" s="2" t="s">
        <v>26</v>
      </c>
      <c r="B49" s="2"/>
      <c r="C49" s="1">
        <v>24</v>
      </c>
    </row>
    <row r="50" spans="1:3" ht="30" customHeight="1" x14ac:dyDescent="0.25">
      <c r="A50" s="2" t="s">
        <v>27</v>
      </c>
      <c r="B50" s="2"/>
      <c r="C50" s="1">
        <f>C48+C49</f>
        <v>807</v>
      </c>
    </row>
    <row r="51" spans="1:3" ht="30" customHeight="1" x14ac:dyDescent="0.25">
      <c r="A51" s="2" t="s">
        <v>28</v>
      </c>
      <c r="B51" s="3">
        <v>0.03</v>
      </c>
      <c r="C51" s="1">
        <f>C50*B51</f>
        <v>24.21</v>
      </c>
    </row>
    <row r="52" spans="1:3" ht="30" customHeight="1" x14ac:dyDescent="0.25">
      <c r="A52" s="2" t="s">
        <v>29</v>
      </c>
      <c r="B52" s="2"/>
      <c r="C52" s="1">
        <f>C50-C51</f>
        <v>782.79</v>
      </c>
    </row>
    <row r="53" spans="1:3" ht="30" customHeight="1" x14ac:dyDescent="0.25">
      <c r="A53" s="2" t="s">
        <v>30</v>
      </c>
      <c r="B53" s="2"/>
      <c r="C53" s="1">
        <f>25/1.2</f>
        <v>20.833333333333336</v>
      </c>
    </row>
    <row r="54" spans="1:3" ht="30" customHeight="1" x14ac:dyDescent="0.25">
      <c r="A54" s="2" t="s">
        <v>31</v>
      </c>
      <c r="B54" s="2"/>
      <c r="C54" s="1">
        <f>C52+C53</f>
        <v>803.62333333333333</v>
      </c>
    </row>
    <row r="55" spans="1:3" ht="30" customHeight="1" x14ac:dyDescent="0.25">
      <c r="A55" s="2"/>
      <c r="B55" s="2"/>
    </row>
    <row r="56" spans="1:3" ht="30" customHeight="1" x14ac:dyDescent="0.25">
      <c r="A56" s="2" t="s">
        <v>32</v>
      </c>
      <c r="B56" s="2">
        <v>10</v>
      </c>
      <c r="C56" s="1">
        <f>C54/10</f>
        <v>80.362333333333339</v>
      </c>
    </row>
  </sheetData>
  <mergeCells count="2">
    <mergeCell ref="F35:F37"/>
    <mergeCell ref="I35:I3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4D2AE4A90624458E29B8A97CA2CC10" ma:contentTypeVersion="4" ma:contentTypeDescription="Ein neues Dokument erstellen." ma:contentTypeScope="" ma:versionID="b42dc3a3e6e05260772371818aada827">
  <xsd:schema xmlns:xsd="http://www.w3.org/2001/XMLSchema" xmlns:xs="http://www.w3.org/2001/XMLSchema" xmlns:p="http://schemas.microsoft.com/office/2006/metadata/properties" xmlns:ns2="9a94b8ac-2d2d-4f1d-a207-e990815a9e8f" targetNamespace="http://schemas.microsoft.com/office/2006/metadata/properties" ma:root="true" ma:fieldsID="4722f57f545705ed488c8724b5a517d0" ns2:_="">
    <xsd:import namespace="9a94b8ac-2d2d-4f1d-a207-e990815a9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4b8ac-2d2d-4f1d-a207-e990815a9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3576E4-D0D2-4E96-B1A6-BD58EDBA0D30}"/>
</file>

<file path=customXml/itemProps2.xml><?xml version="1.0" encoding="utf-8"?>
<ds:datastoreItem xmlns:ds="http://schemas.openxmlformats.org/officeDocument/2006/customXml" ds:itemID="{4A4BBD14-9740-4B1E-A35C-28A0B7D4D3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SCHNABL Sabine</dc:creator>
  <cp:lastModifiedBy>SCHNABL Sabine</cp:lastModifiedBy>
  <dcterms:created xsi:type="dcterms:W3CDTF">2023-11-13T10:05:27Z</dcterms:created>
  <dcterms:modified xsi:type="dcterms:W3CDTF">2024-02-06T16:05:22Z</dcterms:modified>
</cp:coreProperties>
</file>