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Übungen Matura/"/>
    </mc:Choice>
  </mc:AlternateContent>
  <xr:revisionPtr revIDLastSave="0" documentId="13_ncr:1_{DD571156-8C84-8B49-B5AD-E1AF3C3EBFB6}" xr6:coauthVersionLast="47" xr6:coauthVersionMax="47" xr10:uidLastSave="{00000000-0000-0000-0000-000000000000}"/>
  <bookViews>
    <workbookView xWindow="9540" yWindow="2200" windowWidth="27040" windowHeight="15940" xr2:uid="{0B45280A-2F27-FD41-B620-6050DD8F054A}"/>
  </bookViews>
  <sheets>
    <sheet name="Tabelle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1" l="1"/>
  <c r="I56" i="1"/>
  <c r="I54" i="1"/>
  <c r="C55" i="1"/>
  <c r="E55" i="1"/>
  <c r="G55" i="1"/>
  <c r="E58" i="1"/>
  <c r="C56" i="1"/>
  <c r="E56" i="1"/>
  <c r="F58" i="1"/>
  <c r="G58" i="1"/>
  <c r="G59" i="1"/>
  <c r="G56" i="1"/>
  <c r="B56" i="1"/>
  <c r="B51" i="1"/>
  <c r="B50" i="1"/>
  <c r="B34" i="1"/>
  <c r="D4" i="1"/>
  <c r="D5" i="1"/>
  <c r="D6" i="1"/>
  <c r="D7" i="1"/>
  <c r="D9" i="1"/>
  <c r="B12" i="1"/>
  <c r="B14" i="1"/>
  <c r="B35" i="1"/>
  <c r="B36" i="1"/>
  <c r="C6" i="1"/>
  <c r="C8" i="1"/>
  <c r="C9" i="1"/>
  <c r="B29" i="1"/>
  <c r="B38" i="1"/>
  <c r="B39" i="1"/>
  <c r="B42" i="1"/>
  <c r="B33" i="1"/>
  <c r="B20" i="1"/>
  <c r="B21" i="1"/>
  <c r="B22" i="1"/>
  <c r="D22" i="1"/>
  <c r="B19" i="1"/>
  <c r="B9" i="1"/>
</calcChain>
</file>

<file path=xl/sharedStrings.xml><?xml version="1.0" encoding="utf-8"?>
<sst xmlns="http://schemas.openxmlformats.org/spreadsheetml/2006/main" count="58" uniqueCount="44">
  <si>
    <t>a</t>
  </si>
  <si>
    <t>Kostenart</t>
  </si>
  <si>
    <t>Kosten</t>
  </si>
  <si>
    <t>fix</t>
  </si>
  <si>
    <t>variabel</t>
  </si>
  <si>
    <t>Rohstoffeinsatz</t>
  </si>
  <si>
    <t>Verpackungsmat.</t>
  </si>
  <si>
    <t>Personalkosten</t>
  </si>
  <si>
    <t>Versandkosten</t>
  </si>
  <si>
    <t>sonstige Kosten</t>
  </si>
  <si>
    <t>b</t>
  </si>
  <si>
    <t>Kv</t>
  </si>
  <si>
    <t>verkaufte Gläser</t>
  </si>
  <si>
    <t>Kv pro Glas</t>
  </si>
  <si>
    <t>c</t>
  </si>
  <si>
    <t>DB bei 300 Gläsern</t>
  </si>
  <si>
    <t>Brutto</t>
  </si>
  <si>
    <t>Ust</t>
  </si>
  <si>
    <t>Netto</t>
  </si>
  <si>
    <t>-KV</t>
  </si>
  <si>
    <t>DB pro Glas u gesamt</t>
  </si>
  <si>
    <t>d</t>
  </si>
  <si>
    <t>kostenrechnerisch annehmen, wenn es freie Kapiazitäten gibt.</t>
  </si>
  <si>
    <t>g grafische Lösung</t>
  </si>
  <si>
    <t>e</t>
  </si>
  <si>
    <t>Break Even Point</t>
  </si>
  <si>
    <t>Kf</t>
  </si>
  <si>
    <t xml:space="preserve">DB   </t>
  </si>
  <si>
    <t>BEP Stück</t>
  </si>
  <si>
    <t>aufrunden</t>
  </si>
  <si>
    <t>f</t>
  </si>
  <si>
    <t>Mindestumsatz</t>
  </si>
  <si>
    <t>KV</t>
  </si>
  <si>
    <t>h) Promo: 2 zum Preis von 1</t>
  </si>
  <si>
    <t>ja, aber nur für kurze Zeit, DB ist noch positiv</t>
  </si>
  <si>
    <t>DB pro Stück</t>
  </si>
  <si>
    <t>Stück</t>
  </si>
  <si>
    <t>DB Gesamt</t>
  </si>
  <si>
    <t>kritische Menge</t>
  </si>
  <si>
    <t>aufrunden…</t>
  </si>
  <si>
    <t>i) Preisdifferenzierung</t>
  </si>
  <si>
    <t>Bio Pesto Manufaktur</t>
  </si>
  <si>
    <t>neu</t>
  </si>
  <si>
    <t>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</si>
</sst>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43" fontId="0" fillId="2" borderId="0" xfId="1" applyFont="1" applyFill="1"/>
    <xf numFmtId="43" fontId="0" fillId="0" borderId="0" xfId="1" applyFont="1"/>
    <xf numFmtId="0" fontId="0" fillId="0" borderId="0" xfId="0" quotePrefix="1"/>
    <xf numFmtId="43" fontId="0" fillId="0" borderId="0" xfId="0" applyNumberFormat="1"/>
    <xf numFmtId="43" fontId="0" fillId="2" borderId="0" xfId="0" applyNumberFormat="1" applyFill="1"/>
    <xf numFmtId="165" fontId="0" fillId="2" borderId="0" xfId="0" applyNumberFormat="1" applyFill="1"/>
    <xf numFmtId="43" fontId="1" fillId="2" borderId="0" xfId="1" applyFont="1" applyFill="1"/>
    <xf numFmtId="0" fontId="3" fillId="0" borderId="0" xfId="0" applyFont="1"/>
    <xf numFmtId="43" fontId="3" fillId="0" borderId="0" xfId="0" applyNumberFormat="1" applyFont="1"/>
    <xf numFmtId="43" fontId="3" fillId="2" borderId="0" xfId="0" applyNumberFormat="1" applyFont="1" applyFill="1"/>
    <xf numFmtId="2" fontId="0" fillId="0" borderId="1" xfId="0" applyNumberFormat="1" applyBorder="1"/>
    <xf numFmtId="2" fontId="0" fillId="2" borderId="1" xfId="0" applyNumberFormat="1" applyFill="1" applyBorder="1"/>
    <xf numFmtId="9" fontId="0" fillId="0" borderId="0" xfId="0" applyNumberFormat="1"/>
    <xf numFmtId="2" fontId="0" fillId="2" borderId="0" xfId="0" applyNumberFormat="1" applyFill="1"/>
    <xf numFmtId="0" fontId="0" fillId="2" borderId="0" xfId="0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697707</xdr:colOff>
      <xdr:row>26</xdr:row>
      <xdr:rowOff>152400</xdr:rowOff>
    </xdr:from>
    <xdr:to>
      <xdr:col>8</xdr:col>
      <xdr:colOff>596899</xdr:colOff>
      <xdr:row>39</xdr:row>
      <xdr:rowOff>63500</xdr:rowOff>
    </xdr:to>
    <xdr:pic>
      <xdr:nvPicPr>
        <xdr:cNvPr id="2" name="Bild 10">
          <a:extLst>
            <a:ext uri="{FF2B5EF4-FFF2-40B4-BE49-F238E27FC236}">
              <a16:creationId xmlns:a16="http://schemas.microsoft.com/office/drawing/2014/main" id="{7981974D-CA9A-0644-A785-D69D6DC48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2007" y="5435600"/>
          <a:ext cx="3201192" cy="255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7559-0415-6342-9057-EF0A4372EFF7}">
  <dimension ref="A1:I59"/>
  <sheetViews>
    <sheetView tabSelected="1" topLeftCell="A29" workbookViewId="0">
      <selection activeCell="H56" sqref="H56"/>
    </sheetView>
  </sheetViews>
  <sheetFormatPr baseColWidth="10" defaultRowHeight="16" x14ac:dyDescent="0.2"/>
  <cols>
    <col min="1" max="1" width="22.6640625" customWidth="1"/>
  </cols>
  <sheetData>
    <row r="1" spans="1:4" x14ac:dyDescent="0.2">
      <c r="A1" s="1" t="s">
        <v>41</v>
      </c>
    </row>
    <row r="2" spans="1:4" x14ac:dyDescent="0.2">
      <c r="A2" t="s">
        <v>0</v>
      </c>
    </row>
    <row r="3" spans="1:4" x14ac:dyDescent="0.2">
      <c r="A3" s="2" t="s">
        <v>1</v>
      </c>
      <c r="B3" s="2" t="s">
        <v>2</v>
      </c>
      <c r="C3" s="3" t="s">
        <v>3</v>
      </c>
      <c r="D3" s="3" t="s">
        <v>4</v>
      </c>
    </row>
    <row r="4" spans="1:4" x14ac:dyDescent="0.2">
      <c r="A4" s="2" t="s">
        <v>5</v>
      </c>
      <c r="B4" s="2">
        <v>12000</v>
      </c>
      <c r="C4" s="2"/>
      <c r="D4" s="2">
        <f>B4</f>
        <v>12000</v>
      </c>
    </row>
    <row r="5" spans="1:4" x14ac:dyDescent="0.2">
      <c r="A5" s="2" t="s">
        <v>6</v>
      </c>
      <c r="B5" s="2">
        <v>1500</v>
      </c>
      <c r="C5" s="2"/>
      <c r="D5" s="2">
        <f>B5</f>
        <v>1500</v>
      </c>
    </row>
    <row r="6" spans="1:4" x14ac:dyDescent="0.2">
      <c r="A6" s="2" t="s">
        <v>7</v>
      </c>
      <c r="B6" s="2">
        <v>24500</v>
      </c>
      <c r="C6" s="2">
        <f>B6*0.6</f>
        <v>14700</v>
      </c>
      <c r="D6" s="2">
        <f>B6*0.4</f>
        <v>9800</v>
      </c>
    </row>
    <row r="7" spans="1:4" x14ac:dyDescent="0.2">
      <c r="A7" s="2" t="s">
        <v>8</v>
      </c>
      <c r="B7" s="2">
        <v>1000</v>
      </c>
      <c r="C7" s="2"/>
      <c r="D7" s="2">
        <f>B7</f>
        <v>1000</v>
      </c>
    </row>
    <row r="8" spans="1:4" x14ac:dyDescent="0.2">
      <c r="A8" s="2" t="s">
        <v>9</v>
      </c>
      <c r="B8" s="2">
        <v>21000</v>
      </c>
      <c r="C8" s="2">
        <f>B8-D8</f>
        <v>20200</v>
      </c>
      <c r="D8" s="2">
        <v>800</v>
      </c>
    </row>
    <row r="9" spans="1:4" x14ac:dyDescent="0.2">
      <c r="A9" s="2"/>
      <c r="B9" s="2">
        <f>SUM(B4:B8)</f>
        <v>60000</v>
      </c>
      <c r="C9" s="3">
        <f>SUM(C4:C8)</f>
        <v>34900</v>
      </c>
      <c r="D9" s="3">
        <f>SUM(D4:D8)</f>
        <v>25100</v>
      </c>
    </row>
    <row r="11" spans="1:4" x14ac:dyDescent="0.2">
      <c r="A11" t="s">
        <v>10</v>
      </c>
    </row>
    <row r="12" spans="1:4" x14ac:dyDescent="0.2">
      <c r="A12" t="s">
        <v>11</v>
      </c>
      <c r="B12">
        <f>D9</f>
        <v>25100</v>
      </c>
    </row>
    <row r="13" spans="1:4" x14ac:dyDescent="0.2">
      <c r="A13" t="s">
        <v>12</v>
      </c>
      <c r="B13">
        <v>12000</v>
      </c>
    </row>
    <row r="14" spans="1:4" x14ac:dyDescent="0.2">
      <c r="A14" t="s">
        <v>13</v>
      </c>
      <c r="B14" s="4">
        <f>ROUND(B12/B13,2)</f>
        <v>2.09</v>
      </c>
    </row>
    <row r="16" spans="1:4" x14ac:dyDescent="0.2">
      <c r="A16" t="s">
        <v>14</v>
      </c>
    </row>
    <row r="17" spans="1:6" x14ac:dyDescent="0.2">
      <c r="A17" t="s">
        <v>15</v>
      </c>
    </row>
    <row r="18" spans="1:6" x14ac:dyDescent="0.2">
      <c r="A18" t="s">
        <v>16</v>
      </c>
      <c r="B18">
        <v>3.5</v>
      </c>
    </row>
    <row r="19" spans="1:6" x14ac:dyDescent="0.2">
      <c r="A19" t="s">
        <v>17</v>
      </c>
      <c r="B19" s="5">
        <f>B18/11</f>
        <v>0.31818181818181818</v>
      </c>
    </row>
    <row r="20" spans="1:6" x14ac:dyDescent="0.2">
      <c r="A20" t="s">
        <v>18</v>
      </c>
      <c r="B20" s="5">
        <f>B18/1.1</f>
        <v>3.1818181818181817</v>
      </c>
    </row>
    <row r="21" spans="1:6" x14ac:dyDescent="0.2">
      <c r="A21" s="6" t="s">
        <v>19</v>
      </c>
      <c r="B21" s="7">
        <f>B14*-1</f>
        <v>-2.09</v>
      </c>
    </row>
    <row r="22" spans="1:6" x14ac:dyDescent="0.2">
      <c r="A22" t="s">
        <v>20</v>
      </c>
      <c r="B22" s="8">
        <f>B20+B21</f>
        <v>1.0918181818181818</v>
      </c>
      <c r="C22">
        <v>300</v>
      </c>
      <c r="D22" s="8">
        <f>ROUND(B22*C22,0)</f>
        <v>328</v>
      </c>
    </row>
    <row r="24" spans="1:6" x14ac:dyDescent="0.2">
      <c r="A24" t="s">
        <v>21</v>
      </c>
    </row>
    <row r="25" spans="1:6" x14ac:dyDescent="0.2">
      <c r="A25" t="s">
        <v>22</v>
      </c>
      <c r="F25" t="s">
        <v>23</v>
      </c>
    </row>
    <row r="27" spans="1:6" x14ac:dyDescent="0.2">
      <c r="A27" t="s">
        <v>24</v>
      </c>
    </row>
    <row r="28" spans="1:6" x14ac:dyDescent="0.2">
      <c r="A28" t="s">
        <v>25</v>
      </c>
    </row>
    <row r="29" spans="1:6" x14ac:dyDescent="0.2">
      <c r="A29" t="s">
        <v>26</v>
      </c>
      <c r="B29">
        <f>C9</f>
        <v>34900</v>
      </c>
    </row>
    <row r="31" spans="1:6" x14ac:dyDescent="0.2">
      <c r="A31" t="s">
        <v>27</v>
      </c>
    </row>
    <row r="32" spans="1:6" x14ac:dyDescent="0.2">
      <c r="A32" t="s">
        <v>16</v>
      </c>
      <c r="B32">
        <v>5.5</v>
      </c>
    </row>
    <row r="33" spans="1:2" x14ac:dyDescent="0.2">
      <c r="A33" t="s">
        <v>17</v>
      </c>
      <c r="B33" s="5">
        <f>B32/11</f>
        <v>0.5</v>
      </c>
    </row>
    <row r="34" spans="1:2" x14ac:dyDescent="0.2">
      <c r="A34" t="s">
        <v>18</v>
      </c>
      <c r="B34" s="5">
        <f>B32/1.1</f>
        <v>5</v>
      </c>
    </row>
    <row r="35" spans="1:2" x14ac:dyDescent="0.2">
      <c r="A35" s="6" t="s">
        <v>19</v>
      </c>
      <c r="B35" s="7">
        <f>B14*-1</f>
        <v>-2.09</v>
      </c>
    </row>
    <row r="36" spans="1:2" x14ac:dyDescent="0.2">
      <c r="A36" t="s">
        <v>20</v>
      </c>
      <c r="B36" s="7">
        <f>B34+B35</f>
        <v>2.91</v>
      </c>
    </row>
    <row r="38" spans="1:2" x14ac:dyDescent="0.2">
      <c r="A38" t="s">
        <v>28</v>
      </c>
      <c r="B38" s="7">
        <f>B29/B36</f>
        <v>11993.127147766323</v>
      </c>
    </row>
    <row r="39" spans="1:2" x14ac:dyDescent="0.2">
      <c r="A39" t="s">
        <v>29</v>
      </c>
      <c r="B39" s="9">
        <f>ROUNDUP(B38,0)</f>
        <v>11994</v>
      </c>
    </row>
    <row r="41" spans="1:2" x14ac:dyDescent="0.2">
      <c r="A41" t="s">
        <v>30</v>
      </c>
    </row>
    <row r="42" spans="1:2" x14ac:dyDescent="0.2">
      <c r="A42" t="s">
        <v>31</v>
      </c>
      <c r="B42" s="10">
        <f>B39*B34</f>
        <v>59970</v>
      </c>
    </row>
    <row r="44" spans="1:2" x14ac:dyDescent="0.2">
      <c r="A44" t="s">
        <v>33</v>
      </c>
    </row>
    <row r="46" spans="1:2" x14ac:dyDescent="0.2">
      <c r="A46" s="11" t="s">
        <v>27</v>
      </c>
      <c r="B46" s="11"/>
    </row>
    <row r="47" spans="1:2" x14ac:dyDescent="0.2">
      <c r="A47" s="11" t="s">
        <v>16</v>
      </c>
      <c r="B47" s="11">
        <v>5.5</v>
      </c>
    </row>
    <row r="48" spans="1:2" x14ac:dyDescent="0.2">
      <c r="A48" s="11" t="s">
        <v>17</v>
      </c>
      <c r="B48" s="12">
        <v>0.5</v>
      </c>
    </row>
    <row r="49" spans="1:9" x14ac:dyDescent="0.2">
      <c r="A49" s="11" t="s">
        <v>18</v>
      </c>
      <c r="B49" s="12">
        <v>5</v>
      </c>
    </row>
    <row r="50" spans="1:9" x14ac:dyDescent="0.2">
      <c r="A50" s="11" t="s">
        <v>19</v>
      </c>
      <c r="B50" s="12">
        <f>-2.09*2</f>
        <v>-4.18</v>
      </c>
    </row>
    <row r="51" spans="1:9" x14ac:dyDescent="0.2">
      <c r="A51" s="11" t="s">
        <v>20</v>
      </c>
      <c r="B51" s="13">
        <f>B49+B50</f>
        <v>0.82000000000000028</v>
      </c>
      <c r="C51" t="s">
        <v>34</v>
      </c>
    </row>
    <row r="54" spans="1:9" x14ac:dyDescent="0.2">
      <c r="A54" t="s">
        <v>40</v>
      </c>
      <c r="B54" s="2" t="s">
        <v>16</v>
      </c>
      <c r="C54" s="2" t="s">
        <v>18</v>
      </c>
      <c r="D54" s="2" t="s">
        <v>32</v>
      </c>
      <c r="E54" s="2" t="s">
        <v>35</v>
      </c>
      <c r="F54" s="2" t="s">
        <v>36</v>
      </c>
      <c r="G54" s="2" t="s">
        <v>37</v>
      </c>
      <c r="I54">
        <f>12000/52</f>
        <v>230.76923076923077</v>
      </c>
    </row>
    <row r="55" spans="1:9" x14ac:dyDescent="0.2">
      <c r="B55" s="14">
        <v>5.5</v>
      </c>
      <c r="C55" s="14">
        <f>B55/1.1</f>
        <v>5</v>
      </c>
      <c r="D55" s="14">
        <v>1.4</v>
      </c>
      <c r="E55" s="14">
        <f>C55-D55</f>
        <v>3.6</v>
      </c>
      <c r="F55" s="2">
        <v>230</v>
      </c>
      <c r="G55" s="15">
        <f>E55*F55</f>
        <v>828</v>
      </c>
      <c r="H55" t="s">
        <v>43</v>
      </c>
      <c r="I55" s="16">
        <v>0.3</v>
      </c>
    </row>
    <row r="56" spans="1:9" x14ac:dyDescent="0.2">
      <c r="A56" s="16">
        <v>0.8</v>
      </c>
      <c r="B56" s="14">
        <f>ROUND(B55*A56,1)</f>
        <v>4.4000000000000004</v>
      </c>
      <c r="C56" s="14">
        <f>C55*A56</f>
        <v>4</v>
      </c>
      <c r="D56" s="14">
        <v>1.4</v>
      </c>
      <c r="E56" s="3">
        <f>C56-D56</f>
        <v>2.6</v>
      </c>
      <c r="F56" s="2">
        <v>300</v>
      </c>
      <c r="G56" s="15">
        <f>E56*F56</f>
        <v>780</v>
      </c>
      <c r="H56" t="s">
        <v>42</v>
      </c>
      <c r="I56">
        <f>I54*I55</f>
        <v>69.230769230769226</v>
      </c>
    </row>
    <row r="57" spans="1:9" x14ac:dyDescent="0.2">
      <c r="I57">
        <f>I54+I56</f>
        <v>300</v>
      </c>
    </row>
    <row r="58" spans="1:9" x14ac:dyDescent="0.2">
      <c r="C58" t="s">
        <v>38</v>
      </c>
      <c r="E58" s="17">
        <f>G55</f>
        <v>828</v>
      </c>
      <c r="F58">
        <f>E56</f>
        <v>2.6</v>
      </c>
      <c r="G58" s="18">
        <f>E58/F58</f>
        <v>318.46153846153845</v>
      </c>
    </row>
    <row r="59" spans="1:9" x14ac:dyDescent="0.2">
      <c r="C59" t="s">
        <v>39</v>
      </c>
      <c r="G59" s="18">
        <f>ROUNDUP(G58,0)</f>
        <v>319</v>
      </c>
      <c r="H59" t="s">
        <v>36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2022-03-01T10:12:09Z</dcterms:created>
  <dcterms:modified xsi:type="dcterms:W3CDTF">2022-03-01T10:34:30Z</dcterms:modified>
</cp:coreProperties>
</file>